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39-20210102_006 - Coruripe - Limeira do Oeste/2023-01-25/"/>
    </mc:Choice>
  </mc:AlternateContent>
  <xr:revisionPtr revIDLastSave="0" documentId="8_{FC5B185C-40F9-4883-9029-FC9845B826A1}" xr6:coauthVersionLast="47" xr6:coauthVersionMax="47" xr10:uidLastSave="{00000000-0000-0000-0000-000000000000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<sst xmlns="http://schemas.openxmlformats.org/spreadsheetml/2006/main" count="63" uniqueCount="57">
  <si>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</si>
  <si>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</si>
  <si>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</si>
  <si>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</si>
  <si>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</si>
  <si>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</si>
  <si>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</si>
  <si>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</si>
  <si>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</si>
  <si>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</si>
  <si>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</si>
  <si>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</si>
  <si>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</si>
  <si>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</si>
  <si>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</si>
  <si>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</si>
  <si>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</si>
  <si>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</si>
  <si>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</si>
  <si>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</si>
  <si>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</si>
  <si>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</si>
  <si>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</si>
  <si>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</si>
  <si>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</si>
  <si>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</si>
  <si>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</si>
  <si>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</si>
  <si>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</si>
  <si>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</si>
  <si>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</si>
  <si>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</si>
  <si>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</si>
  <si>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</si>
  <si>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</si>
  <si>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</si>
  <si>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</si>
  <si>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</si>
  <si>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</si>
  <si>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</si>
  <si>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</si>
  <si>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</si>
  <si>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</si>
  <si>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</si>
  <si>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</si>
  <si>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</si>
  <si>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</si>
  <si>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</si>
  <si>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</si>
  <si>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Classificação da Produção de Açúcar e Etanol Ltda.</t>
  </si>
  <si>
    <t>13.119.350/0001-13</t>
  </si>
  <si>
    <t>Thierry Fuger Reis Couto</t>
  </si>
  <si>
    <t>Rafael Federicci Pereira de Melo</t>
  </si>
  <si>
    <t>S A USINA CORURIPE ACUCAR E ALCOOL</t>
  </si>
  <si>
    <t>S A USINA CORURIPE ACUCAR E ALCOOL – LIMEIRA DO OESTE</t>
  </si>
  <si>
    <t>Fazenda Barreiro, S/N. Zona Rural. Limeira Do Oeste/MG. CEP: 38.295-000</t>
  </si>
  <si>
    <t>12.229.415/0016-05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</si>
</sst>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F6" sqref="F6:F7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48"/>
      <c r="B1" s="55" t="s">
        <v>13</v>
      </c>
      <c r="C1" s="56"/>
      <c r="D1" s="57"/>
      <c r="E1" s="12" t="s">
        <v>44</v>
      </c>
      <c r="F1" s="20"/>
    </row>
    <row r="2" spans="1:11" ht="35.1" customHeight="1" thickBot="1" x14ac:dyDescent="0.3">
      <c r="A2" s="49"/>
      <c r="B2" s="58" t="s">
        <v>8</v>
      </c>
      <c r="C2" s="59"/>
      <c r="D2" s="6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5" t="s">
        <v>20</v>
      </c>
      <c r="B4" s="57"/>
      <c r="C4" s="28">
        <v>50.3</v>
      </c>
      <c r="D4" s="61" t="s">
        <v>19</v>
      </c>
      <c r="E4" s="62"/>
      <c r="F4" s="38">
        <f>IFERROR((C4*(F6/100)*D7*B7)/1000000,"")</f>
        <v>1.0544729463598001E-3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3" t="s">
        <v>29</v>
      </c>
      <c r="I5" s="74" t="s">
        <v>37</v>
      </c>
      <c r="J5" s="75" t="s">
        <v>38</v>
      </c>
      <c r="K5" s="76" t="s">
        <v>30</v>
      </c>
    </row>
    <row r="6" spans="1:11" ht="30" customHeight="1" x14ac:dyDescent="0.25">
      <c r="A6" s="29" t="s">
        <v>9</v>
      </c>
      <c r="B6" s="26" t="s">
        <v>24</v>
      </c>
      <c r="C6" s="30" t="s">
        <v>10</v>
      </c>
      <c r="D6" s="27" t="s">
        <v>31</v>
      </c>
      <c r="E6" s="66" t="s">
        <v>14</v>
      </c>
      <c r="F6" s="68">
        <v>98.23</v>
      </c>
      <c r="H6" s="73"/>
      <c r="I6" s="74"/>
      <c r="J6" s="75"/>
      <c r="K6" s="76"/>
    </row>
    <row r="7" spans="1:11" ht="30" customHeight="1" x14ac:dyDescent="0.25">
      <c r="A7" s="29" t="s">
        <v>16</v>
      </c>
      <c r="B7" s="32">
        <f>IF(B6&lt;&gt;"",VLOOKUP($B$6,$H$7:$J$13,2,FALSE),"")</f>
        <v>0.80900000000000005</v>
      </c>
      <c r="C7" s="30" t="s">
        <v>15</v>
      </c>
      <c r="D7" s="31">
        <f>IF(B6&lt;&gt;"",VLOOKUP(B6,$H$7:$J$13,3,FALSE),"")</f>
        <v>26.38</v>
      </c>
      <c r="E7" s="67"/>
      <c r="F7" s="6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3" t="s">
        <v>17</v>
      </c>
      <c r="B9" s="64"/>
      <c r="C9" s="64"/>
      <c r="D9" s="64"/>
      <c r="E9" s="64"/>
      <c r="F9" s="6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69" t="s">
        <v>54</v>
      </c>
      <c r="C10" s="70"/>
      <c r="D10" s="70"/>
      <c r="E10" s="70"/>
      <c r="F10" s="7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69" t="s">
        <v>55</v>
      </c>
      <c r="C11" s="70"/>
      <c r="D11" s="70"/>
      <c r="E11" s="70"/>
      <c r="F11" s="7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0" t="s">
        <v>5</v>
      </c>
      <c r="B13" s="51"/>
      <c r="C13" s="51"/>
      <c r="D13" s="52" t="s">
        <v>7</v>
      </c>
      <c r="E13" s="53"/>
      <c r="F13" s="5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79" t="s">
        <v>49</v>
      </c>
      <c r="C14" s="80"/>
      <c r="D14" s="1" t="s">
        <v>6</v>
      </c>
      <c r="E14" s="77" t="s">
        <v>53</v>
      </c>
      <c r="F14" s="78"/>
      <c r="K14" s="36" t="s">
        <v>28</v>
      </c>
    </row>
    <row r="15" spans="1:11" ht="30" customHeight="1" x14ac:dyDescent="0.25">
      <c r="A15" s="8" t="s">
        <v>0</v>
      </c>
      <c r="B15" s="79" t="s">
        <v>50</v>
      </c>
      <c r="C15" s="80"/>
      <c r="D15" s="1" t="s">
        <v>0</v>
      </c>
      <c r="E15" s="77" t="s">
        <v>56</v>
      </c>
      <c r="F15" s="78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6" t="s">
        <v>1</v>
      </c>
      <c r="B17" s="47"/>
      <c r="C17" s="47"/>
      <c r="D17" s="47" t="s">
        <v>12</v>
      </c>
      <c r="E17" s="47"/>
      <c r="F17" s="88"/>
      <c r="I17" s="37"/>
    </row>
    <row r="18" spans="1:9" ht="30" customHeight="1" x14ac:dyDescent="0.25">
      <c r="A18" s="86" t="s">
        <v>51</v>
      </c>
      <c r="B18" s="87"/>
      <c r="C18" s="87"/>
      <c r="D18" s="90" t="s">
        <v>52</v>
      </c>
      <c r="E18" s="90"/>
      <c r="F18" s="91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89" t="s">
        <v>2</v>
      </c>
      <c r="B20" s="44"/>
      <c r="C20" s="44"/>
      <c r="D20" s="44" t="s">
        <v>11</v>
      </c>
      <c r="E20" s="44"/>
      <c r="F20" s="45"/>
    </row>
    <row r="21" spans="1:9" ht="30" customHeight="1" thickBot="1" x14ac:dyDescent="0.3">
      <c r="A21" s="81"/>
      <c r="B21" s="82"/>
      <c r="C21" s="83"/>
      <c r="D21" s="84"/>
      <c r="E21" s="82"/>
      <c r="F21" s="85"/>
    </row>
    <row r="22" spans="1:9" x14ac:dyDescent="0.25">
      <c r="A22" s="72" t="s">
        <v>21</v>
      </c>
      <c r="B22" s="72"/>
      <c r="C22" s="72"/>
      <c r="D22" s="72"/>
      <c r="E22" s="72"/>
      <c r="F22" s="72"/>
    </row>
    <row r="23" spans="1:9" x14ac:dyDescent="0.25">
      <c r="A23" s="72" t="s">
        <v>48</v>
      </c>
      <c r="B23" s="72"/>
      <c r="C23" s="72"/>
      <c r="D23" s="72"/>
      <c r="E23" s="72"/>
      <c r="F23" s="72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2023-01-26T01:00:19Z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